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'Sheet1'!$A$1:$E$122</definedName>
  </definedNames>
  <calcPr fullCalcOnLoad="1"/>
</workbook>
</file>

<file path=xl/sharedStrings.xml><?xml version="1.0" encoding="utf-8"?>
<sst xmlns="http://schemas.openxmlformats.org/spreadsheetml/2006/main" count="141" uniqueCount="141">
  <si>
    <t>（法第１０条第1項関係）</t>
  </si>
  <si>
    <t>　　　　　　　　　　　　　　　　　　　　　　　　特定非営利活動法人　宮崎文化本舗</t>
  </si>
  <si>
    <t>科目・摘要</t>
  </si>
  <si>
    <t>予算額</t>
  </si>
  <si>
    <t>決算額</t>
  </si>
  <si>
    <t>増　減</t>
  </si>
  <si>
    <t>備　考</t>
  </si>
  <si>
    <t>　Ⅰ　収入の部</t>
  </si>
  <si>
    <t>　　　１　会費収入</t>
  </si>
  <si>
    <t>　　　　　　入会金収入</t>
  </si>
  <si>
    <t>　　　　　　正会員会費収入</t>
  </si>
  <si>
    <t xml:space="preserve">            法人（団体）会員収入</t>
  </si>
  <si>
    <t>　　　２　事業収入</t>
  </si>
  <si>
    <t>　　　　　キネマ館事業収入</t>
  </si>
  <si>
    <t>　　　　　キネマ館会費収入</t>
  </si>
  <si>
    <t>　　　　　みやざきＮＰＯハウス事業収入</t>
  </si>
  <si>
    <t xml:space="preserve">          自然休養村センター自主事業</t>
  </si>
  <si>
    <t>　　　　　みやざきアートセンター自主事業</t>
  </si>
  <si>
    <t>　　　　　その他</t>
  </si>
  <si>
    <t>　　　３　補助金等収入</t>
  </si>
  <si>
    <t>　　　　　　補助金等収入</t>
  </si>
  <si>
    <t>　　　　　　</t>
  </si>
  <si>
    <t>宮崎県ＮＰＯ活動支援センター事業</t>
  </si>
  <si>
    <t>　　　　　　受託金収入</t>
  </si>
  <si>
    <t>こども温暖化防止活動推進員事業</t>
  </si>
  <si>
    <t>宮崎映画祭実行委員会</t>
  </si>
  <si>
    <t>てるはの森の会事務局運営</t>
  </si>
  <si>
    <t>平成２1年度協働力アップ！協働推進のための職員研修事業</t>
  </si>
  <si>
    <t>萩の台公園指定管理業務</t>
  </si>
  <si>
    <t>緊急雇用対策綾町照葉樹林文化推進業務</t>
  </si>
  <si>
    <t>緊急雇用対策フィルムコミッション機能充実業務</t>
  </si>
  <si>
    <t>緊急雇用対策みやざきドゥタンク事業</t>
  </si>
  <si>
    <t>　　　　　　その他</t>
  </si>
  <si>
    <t>　　　４　寄付金収入</t>
  </si>
  <si>
    <t>会員等からの寄付金</t>
  </si>
  <si>
    <t>　　　５　雑収入　</t>
  </si>
  <si>
    <t>　　　６　借入金収入</t>
  </si>
  <si>
    <t>　　　７　特定預金取崩収入</t>
  </si>
  <si>
    <t>　　　８　繰入金収入</t>
  </si>
  <si>
    <t>　　　　　当期収入合計（Ａ）</t>
  </si>
  <si>
    <t xml:space="preserve">         前期繰越収支差額</t>
  </si>
  <si>
    <t>　　　　　収入合計（Ｂ）</t>
  </si>
  <si>
    <t>　Ⅱ　支出の部</t>
  </si>
  <si>
    <t>　　　１　事業費</t>
  </si>
  <si>
    <t>　　　　　　キネマ館事業費</t>
  </si>
  <si>
    <t>　　　　　　みやざきＮＰＯハウス事業</t>
  </si>
  <si>
    <t>　　　　　　自然休養村センター自主事業</t>
  </si>
  <si>
    <t>宮崎市自然休養村センター自主事業</t>
  </si>
  <si>
    <t>　　　　　　その他の事業</t>
  </si>
  <si>
    <t xml:space="preserve">            こども温暖化防止活動推進員事業</t>
  </si>
  <si>
    <t xml:space="preserve">            宮崎映画祭実行委員会</t>
  </si>
  <si>
    <t xml:space="preserve">            てるはの森の会事務局運営</t>
  </si>
  <si>
    <t xml:space="preserve">            協働推進のための職員研修事業</t>
  </si>
  <si>
    <t xml:space="preserve">            宮崎県ＮＰＯ活動支援センター事業</t>
  </si>
  <si>
    <t xml:space="preserve">            萩の台公園指定管理業務</t>
  </si>
  <si>
    <t>　　　　　　自然休養村センター指定管理業務</t>
  </si>
  <si>
    <t>　　　２　管理費</t>
  </si>
  <si>
    <t>　　　　　　給与手当</t>
  </si>
  <si>
    <t>一部受託事業の人件費分を含む</t>
  </si>
  <si>
    <t>　　　　　　保険料</t>
  </si>
  <si>
    <t>　　　　　　福利厚生費</t>
  </si>
  <si>
    <t>　　　　　　法定福利費</t>
  </si>
  <si>
    <t>　　　　　　旅費交通費</t>
  </si>
  <si>
    <t>　　　　　　運搬費</t>
  </si>
  <si>
    <t>　　　　　　消耗品費</t>
  </si>
  <si>
    <t>　　　　　　事務用品費</t>
  </si>
  <si>
    <t>　　　　　　賃借料</t>
  </si>
  <si>
    <t>　　　　　　水道光熱費</t>
  </si>
  <si>
    <t>　　　　　　家賃</t>
  </si>
  <si>
    <t>　　　　　　租税公課</t>
  </si>
  <si>
    <t>課税収入分に対する支払消費税ほか</t>
  </si>
  <si>
    <t>　　　　　　通信費</t>
  </si>
  <si>
    <t>　　　　　　支払手数料</t>
  </si>
  <si>
    <t>　　　　　　接待交際費</t>
  </si>
  <si>
    <t>　　　　　　広告宣伝費</t>
  </si>
  <si>
    <t>受託事業の広告宣伝費を含む</t>
  </si>
  <si>
    <t>　　　　　　減価償却費</t>
  </si>
  <si>
    <t>　　　　　　外注費</t>
  </si>
  <si>
    <t>　　　　　　車両費</t>
  </si>
  <si>
    <t>　　　　　　雑費</t>
  </si>
  <si>
    <t>　　　　　　修繕費</t>
  </si>
  <si>
    <t>　　　　　　会議費</t>
  </si>
  <si>
    <t>　　　　　　保守管理費</t>
  </si>
  <si>
    <t>　　　　　　支払報酬</t>
  </si>
  <si>
    <t>外部講師謝金として</t>
  </si>
  <si>
    <t>　　　　　　リース料</t>
  </si>
  <si>
    <t>コピーリース料他</t>
  </si>
  <si>
    <t>　　　　　　支払利息</t>
  </si>
  <si>
    <t>　　　　　　※一般管理費既計上相殺分</t>
  </si>
  <si>
    <t>　　３　繰入金支出</t>
  </si>
  <si>
    <t>　　４　借入金返済支出</t>
  </si>
  <si>
    <t>　　　　　 長期借入金返済</t>
  </si>
  <si>
    <t xml:space="preserve">         　短期借入金返済</t>
  </si>
  <si>
    <t>　　５　予備費</t>
  </si>
  <si>
    <t>　当期支出合計（Ｃ）</t>
  </si>
  <si>
    <t xml:space="preserve">  当期支出差額　（Ａ）-（Ｃ）</t>
  </si>
  <si>
    <t xml:space="preserve">  次期繰越収支差額　（Ｂ）-（Ｃ）</t>
  </si>
  <si>
    <t>平成22年度収支計算書</t>
  </si>
  <si>
    <t>（平成22年4月1日から平成23年3月31日まで）</t>
  </si>
  <si>
    <t>　　　　　　みやざき国際ストリート音楽祭2010</t>
  </si>
  <si>
    <t xml:space="preserve">            平成２２年度二酸化炭素排出抑制対策事業</t>
  </si>
  <si>
    <t>　　　　　　みやざきアートセンター指定管理業務</t>
  </si>
  <si>
    <t>　　　　　　地域新成長産業創出促進事業</t>
  </si>
  <si>
    <t xml:space="preserve">            緊急雇用対策みやざきドゥタンク事業</t>
  </si>
  <si>
    <t xml:space="preserve">            緊急雇用対策綾町照葉樹林文化推進業務</t>
  </si>
  <si>
    <r>
      <t xml:space="preserve">            </t>
    </r>
    <r>
      <rPr>
        <sz val="8"/>
        <rFont val="HG明朝B"/>
        <family val="1"/>
      </rPr>
      <t>緊急雇用対策フィルムコミッション機能充実業務</t>
    </r>
  </si>
  <si>
    <t>　　　　　　印刷製本費</t>
  </si>
  <si>
    <t>ＪＶ売上金として</t>
  </si>
  <si>
    <t>平成２２年度二酸化炭素排出抑制対策事業</t>
  </si>
  <si>
    <t>芸術文化振興基金</t>
  </si>
  <si>
    <t>地域再生ソーシャル・アントレプレナー育成事業</t>
  </si>
  <si>
    <t>地域新成長産業創出促進事業</t>
  </si>
  <si>
    <t>その他の受託事業</t>
  </si>
  <si>
    <t>受取手数料・受取利息／自販機手数料・コピー機使用料金等</t>
  </si>
  <si>
    <t>正会員16名</t>
  </si>
  <si>
    <t>団体会員　　　　5団体</t>
  </si>
  <si>
    <t>宮崎市自然休養村センター委託費</t>
  </si>
  <si>
    <t>　　　　　カルタゴ展物販運営事業</t>
  </si>
  <si>
    <t>　　　　　阿部朱美人形展運営事業</t>
  </si>
  <si>
    <t>会員数348名</t>
  </si>
  <si>
    <t>宮崎県温暖化防止出前センター</t>
  </si>
  <si>
    <t>フィルムコミッション補助業務</t>
  </si>
  <si>
    <t>アカペラストリート委託料</t>
  </si>
  <si>
    <t>九州地方環境事務所モデル実証事業</t>
  </si>
  <si>
    <t>阿部朱美人形展運営委託</t>
  </si>
  <si>
    <t>市町村振興会ほか</t>
  </si>
  <si>
    <t>みやざきアートセンター指定管理業務</t>
  </si>
  <si>
    <t>音楽祭助成芸術文化振興基金</t>
  </si>
  <si>
    <t xml:space="preserve">            地域再生ソーシャル・アントレプレナー育成事業</t>
  </si>
  <si>
    <t>平成２2年度協働力アップ！協働推進のための職員研修事業</t>
  </si>
  <si>
    <t>阿部朱美人形展運営委託・カルタゴ展ほか</t>
  </si>
  <si>
    <t>　　　　　　新聞図書費</t>
  </si>
  <si>
    <t>　　　　　　寄付金</t>
  </si>
  <si>
    <t>事業費として計上</t>
  </si>
  <si>
    <t>キネマ館・ＮＰＯハウス家賃・駐車場借料</t>
  </si>
  <si>
    <t>会場借料ほか</t>
  </si>
  <si>
    <t>10万円未満の消耗備品を含む</t>
  </si>
  <si>
    <t>ガソリン代　灯油含む</t>
  </si>
  <si>
    <t xml:space="preserve">          　 雑損失</t>
  </si>
  <si>
    <t>木花JV損失負担ほか</t>
  </si>
  <si>
    <t>各事業費で計上分を相殺(管理費合計174,709,995円）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</si>
</sst>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8"/>
      <name val="HG明朝B"/>
      <family val="1"/>
    </font>
    <font>
      <sz val="10"/>
      <name val="HG明朝B"/>
      <family val="1"/>
    </font>
    <font>
      <b/>
      <sz val="10"/>
      <name val="HGPｺﾞｼｯｸE"/>
      <family val="3"/>
    </font>
    <font>
      <b/>
      <sz val="10"/>
      <name val="HG創英角ｺﾞｼｯｸUB"/>
      <family val="3"/>
    </font>
    <font>
      <sz val="12"/>
      <name val="ＭＳ Ｐゴシック"/>
      <family val="3"/>
    </font>
    <font>
      <sz val="12"/>
      <name val="HG明朝B"/>
      <family val="1"/>
    </font>
    <font>
      <sz val="10"/>
      <name val="HG創英角ｺﾞｼｯｸUB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33" borderId="0" xfId="0" applyNumberFormat="1" applyFill="1" applyAlignment="1">
      <alignment vertical="center"/>
    </xf>
    <xf numFmtId="0" fontId="5" fillId="0" borderId="0" xfId="0" applyFont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76" fontId="2" fillId="0" borderId="24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2" fillId="0" borderId="11" xfId="0" applyFont="1" applyBorder="1" applyAlignment="1">
      <alignment shrinkToFit="1"/>
    </xf>
    <xf numFmtId="177" fontId="2" fillId="0" borderId="31" xfId="0" applyNumberFormat="1" applyFont="1" applyFill="1" applyBorder="1" applyAlignment="1">
      <alignment vertical="center"/>
    </xf>
    <xf numFmtId="3" fontId="2" fillId="0" borderId="22" xfId="62" applyNumberFormat="1" applyFont="1" applyFill="1" applyBorder="1" applyAlignment="1">
      <alignment vertical="center"/>
      <protection/>
    </xf>
    <xf numFmtId="38" fontId="2" fillId="0" borderId="22" xfId="48" applyFont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view="pageBreakPreview" zoomScale="80" zoomScaleNormal="75" zoomScaleSheetLayoutView="80" zoomScalePageLayoutView="0" workbookViewId="0" topLeftCell="A88">
      <selection activeCell="E99" sqref="E99"/>
    </sheetView>
  </sheetViews>
  <sheetFormatPr defaultColWidth="9.00390625" defaultRowHeight="13.5"/>
  <cols>
    <col min="1" max="1" width="56.125" style="12" customWidth="1"/>
    <col min="2" max="2" width="15.50390625" style="16" customWidth="1"/>
    <col min="3" max="3" width="15.50390625" style="15" customWidth="1"/>
    <col min="4" max="4" width="15.50390625" style="14" customWidth="1"/>
    <col min="5" max="5" width="78.125" style="13" customWidth="1"/>
    <col min="6" max="252" width="9.00390625" style="12" bestFit="1" customWidth="1"/>
  </cols>
  <sheetData>
    <row r="1" spans="1:5" s="17" customFormat="1" ht="14.25">
      <c r="A1" s="47" t="s">
        <v>0</v>
      </c>
      <c r="B1" s="48"/>
      <c r="C1" s="48"/>
      <c r="D1" s="49"/>
      <c r="E1" s="50"/>
    </row>
    <row r="2" spans="1:5" ht="13.5">
      <c r="A2" s="43"/>
      <c r="B2" s="44"/>
      <c r="C2" s="44"/>
      <c r="D2" s="45"/>
      <c r="E2" s="46"/>
    </row>
    <row r="3" spans="1:5" s="42" customFormat="1" ht="25.5">
      <c r="A3" s="85" t="s">
        <v>97</v>
      </c>
      <c r="B3" s="85"/>
      <c r="C3" s="85"/>
      <c r="D3" s="85"/>
      <c r="E3" s="85"/>
    </row>
    <row r="4" spans="1:5" ht="13.5">
      <c r="A4" s="87" t="s">
        <v>98</v>
      </c>
      <c r="B4" s="87"/>
      <c r="C4" s="87"/>
      <c r="D4" s="87"/>
      <c r="E4" s="87"/>
    </row>
    <row r="5" spans="1:5" ht="13.5">
      <c r="A5" s="86" t="s">
        <v>1</v>
      </c>
      <c r="B5" s="86"/>
      <c r="C5" s="86"/>
      <c r="D5" s="86"/>
      <c r="E5" s="86"/>
    </row>
    <row r="6" spans="1:5" s="41" customFormat="1" ht="13.5" customHeight="1">
      <c r="A6" s="4" t="s">
        <v>2</v>
      </c>
      <c r="B6" s="72" t="s">
        <v>3</v>
      </c>
      <c r="C6" s="72" t="s">
        <v>4</v>
      </c>
      <c r="D6" s="69" t="s">
        <v>5</v>
      </c>
      <c r="E6" s="58" t="s">
        <v>6</v>
      </c>
    </row>
    <row r="7" spans="1:5" s="41" customFormat="1" ht="13.5" customHeight="1">
      <c r="A7" s="2" t="s">
        <v>7</v>
      </c>
      <c r="B7" s="51"/>
      <c r="C7" s="51"/>
      <c r="D7" s="70"/>
      <c r="E7" s="59"/>
    </row>
    <row r="8" spans="1:5" s="27" customFormat="1" ht="13.5" customHeight="1">
      <c r="A8" s="39" t="s">
        <v>8</v>
      </c>
      <c r="B8" s="73">
        <f>SUM(B9:B11)</f>
        <v>296000</v>
      </c>
      <c r="C8" s="73">
        <f>SUM(C9:C11)</f>
        <v>194000</v>
      </c>
      <c r="D8" s="70"/>
      <c r="E8" s="59"/>
    </row>
    <row r="9" spans="1:5" s="27" customFormat="1" ht="13.5" customHeight="1">
      <c r="A9" s="2" t="s">
        <v>9</v>
      </c>
      <c r="B9" s="51"/>
      <c r="C9" s="51">
        <v>0</v>
      </c>
      <c r="D9" s="70">
        <f>C9-B9</f>
        <v>0</v>
      </c>
      <c r="E9" s="60" t="s">
        <v>114</v>
      </c>
    </row>
    <row r="10" spans="1:5" s="27" customFormat="1" ht="13.5" customHeight="1">
      <c r="A10" s="2" t="s">
        <v>10</v>
      </c>
      <c r="B10" s="51">
        <v>216000</v>
      </c>
      <c r="C10" s="51">
        <v>144000</v>
      </c>
      <c r="D10" s="70">
        <f>C10-B10</f>
        <v>-72000</v>
      </c>
      <c r="E10" s="60" t="s">
        <v>115</v>
      </c>
    </row>
    <row r="11" spans="1:5" s="27" customFormat="1" ht="13.5" customHeight="1">
      <c r="A11" s="2" t="s">
        <v>11</v>
      </c>
      <c r="B11" s="51">
        <v>80000</v>
      </c>
      <c r="C11" s="51">
        <v>50000</v>
      </c>
      <c r="D11" s="70">
        <f>C11-B11</f>
        <v>-30000</v>
      </c>
      <c r="E11" s="61"/>
    </row>
    <row r="12" spans="1:5" s="27" customFormat="1" ht="13.5" customHeight="1">
      <c r="A12" s="39" t="s">
        <v>12</v>
      </c>
      <c r="B12" s="73">
        <f>SUM(B13:B20)</f>
        <v>94860000</v>
      </c>
      <c r="C12" s="73">
        <f>SUM(C13:C19)</f>
        <v>106650229</v>
      </c>
      <c r="D12" s="70"/>
      <c r="E12" s="61"/>
    </row>
    <row r="13" spans="1:5" s="27" customFormat="1" ht="13.5" customHeight="1">
      <c r="A13" s="2" t="s">
        <v>13</v>
      </c>
      <c r="B13" s="51">
        <v>38000000</v>
      </c>
      <c r="C13" s="51">
        <v>32477682</v>
      </c>
      <c r="D13" s="70">
        <f aca="true" t="shared" si="0" ref="D13:D57">C13-B13</f>
        <v>-5522318</v>
      </c>
      <c r="E13" s="61"/>
    </row>
    <row r="14" spans="1:5" s="27" customFormat="1" ht="13.5" customHeight="1">
      <c r="A14" s="2" t="s">
        <v>14</v>
      </c>
      <c r="B14" s="51">
        <v>360000</v>
      </c>
      <c r="C14" s="51">
        <v>381000</v>
      </c>
      <c r="D14" s="70">
        <f t="shared" si="0"/>
        <v>21000</v>
      </c>
      <c r="E14" s="61" t="s">
        <v>119</v>
      </c>
    </row>
    <row r="15" spans="1:5" s="27" customFormat="1" ht="13.5" customHeight="1">
      <c r="A15" s="2" t="s">
        <v>15</v>
      </c>
      <c r="B15" s="51">
        <v>6300000</v>
      </c>
      <c r="C15" s="51">
        <v>5989932</v>
      </c>
      <c r="D15" s="70">
        <f t="shared" si="0"/>
        <v>-310068</v>
      </c>
      <c r="E15" s="82"/>
    </row>
    <row r="16" spans="1:5" s="27" customFormat="1" ht="13.5" customHeight="1">
      <c r="A16" s="2" t="s">
        <v>16</v>
      </c>
      <c r="B16" s="51">
        <v>4200000</v>
      </c>
      <c r="C16" s="51">
        <v>14557524</v>
      </c>
      <c r="D16" s="70">
        <f t="shared" si="0"/>
        <v>10357524</v>
      </c>
      <c r="E16" s="62" t="s">
        <v>107</v>
      </c>
    </row>
    <row r="17" spans="1:5" s="27" customFormat="1" ht="13.5" customHeight="1">
      <c r="A17" s="2" t="s">
        <v>17</v>
      </c>
      <c r="B17" s="51">
        <v>45000000</v>
      </c>
      <c r="C17" s="51">
        <v>31286307</v>
      </c>
      <c r="D17" s="70">
        <f t="shared" si="0"/>
        <v>-13713693</v>
      </c>
      <c r="E17" s="61"/>
    </row>
    <row r="18" spans="1:5" s="27" customFormat="1" ht="13.5" customHeight="1">
      <c r="A18" s="2" t="s">
        <v>117</v>
      </c>
      <c r="B18" s="51"/>
      <c r="C18" s="51">
        <v>4256599</v>
      </c>
      <c r="D18" s="70">
        <f t="shared" si="0"/>
        <v>4256599</v>
      </c>
      <c r="E18" s="61"/>
    </row>
    <row r="19" spans="1:5" s="27" customFormat="1" ht="13.5" customHeight="1">
      <c r="A19" s="2" t="s">
        <v>118</v>
      </c>
      <c r="B19" s="51"/>
      <c r="C19" s="51">
        <v>17701185</v>
      </c>
      <c r="D19" s="70">
        <f t="shared" si="0"/>
        <v>17701185</v>
      </c>
      <c r="E19" s="61"/>
    </row>
    <row r="20" spans="1:5" s="27" customFormat="1" ht="13.5" customHeight="1">
      <c r="A20" s="2" t="s">
        <v>18</v>
      </c>
      <c r="B20" s="51">
        <v>1000000</v>
      </c>
      <c r="C20" s="51"/>
      <c r="D20" s="70">
        <f t="shared" si="0"/>
        <v>-1000000</v>
      </c>
      <c r="E20" s="61"/>
    </row>
    <row r="21" spans="1:5" s="27" customFormat="1" ht="13.5" customHeight="1">
      <c r="A21" s="39" t="s">
        <v>19</v>
      </c>
      <c r="B21" s="73">
        <f>SUM(B22:B26)</f>
        <v>35335000</v>
      </c>
      <c r="C21" s="73">
        <f>SUM(C22:C28)</f>
        <v>35388580</v>
      </c>
      <c r="D21" s="70"/>
      <c r="E21" s="63"/>
    </row>
    <row r="22" spans="1:5" s="27" customFormat="1" ht="13.5" customHeight="1">
      <c r="A22" s="2" t="s">
        <v>20</v>
      </c>
      <c r="B22" s="51">
        <v>10000000</v>
      </c>
      <c r="C22" s="51">
        <v>9855000</v>
      </c>
      <c r="D22" s="70">
        <f t="shared" si="0"/>
        <v>-145000</v>
      </c>
      <c r="E22" s="61" t="s">
        <v>108</v>
      </c>
    </row>
    <row r="23" spans="1:5" s="27" customFormat="1" ht="13.5" customHeight="1">
      <c r="A23" s="2" t="s">
        <v>21</v>
      </c>
      <c r="B23" s="51">
        <v>2100000</v>
      </c>
      <c r="C23" s="51">
        <v>2100000</v>
      </c>
      <c r="D23" s="70">
        <f t="shared" si="0"/>
        <v>0</v>
      </c>
      <c r="E23" s="61" t="s">
        <v>109</v>
      </c>
    </row>
    <row r="24" spans="1:5" s="27" customFormat="1" ht="13.5" customHeight="1">
      <c r="A24" s="2"/>
      <c r="B24" s="51">
        <v>11335000</v>
      </c>
      <c r="C24" s="51">
        <v>8263708</v>
      </c>
      <c r="D24" s="70">
        <f t="shared" si="0"/>
        <v>-3071292</v>
      </c>
      <c r="E24" s="61" t="s">
        <v>110</v>
      </c>
    </row>
    <row r="25" spans="1:5" s="27" customFormat="1" ht="13.5" customHeight="1">
      <c r="A25" s="2"/>
      <c r="B25" s="51">
        <v>5000000</v>
      </c>
      <c r="C25" s="51">
        <v>5000000</v>
      </c>
      <c r="D25" s="70">
        <f t="shared" si="0"/>
        <v>0</v>
      </c>
      <c r="E25" s="61" t="s">
        <v>22</v>
      </c>
    </row>
    <row r="26" spans="1:5" s="27" customFormat="1" ht="13.5" customHeight="1">
      <c r="A26" s="2"/>
      <c r="B26" s="51">
        <v>6900000</v>
      </c>
      <c r="C26" s="51">
        <v>6813678</v>
      </c>
      <c r="D26" s="70">
        <f t="shared" si="0"/>
        <v>-86322</v>
      </c>
      <c r="E26" s="61" t="s">
        <v>111</v>
      </c>
    </row>
    <row r="27" spans="1:5" s="27" customFormat="1" ht="13.5" customHeight="1">
      <c r="A27" s="2"/>
      <c r="B27" s="51"/>
      <c r="C27" s="51">
        <v>1256194</v>
      </c>
      <c r="D27" s="70">
        <f t="shared" si="0"/>
        <v>1256194</v>
      </c>
      <c r="E27" s="61" t="s">
        <v>125</v>
      </c>
    </row>
    <row r="28" spans="1:5" s="27" customFormat="1" ht="13.5" customHeight="1">
      <c r="A28" s="2"/>
      <c r="B28" s="51"/>
      <c r="C28" s="51">
        <v>2100000</v>
      </c>
      <c r="D28" s="70">
        <f t="shared" si="0"/>
        <v>2100000</v>
      </c>
      <c r="E28" s="61" t="s">
        <v>127</v>
      </c>
    </row>
    <row r="29" spans="1:5" s="27" customFormat="1" ht="13.5" customHeight="1">
      <c r="A29" s="39" t="s">
        <v>23</v>
      </c>
      <c r="B29" s="73">
        <f>SUM(B30:B46)</f>
        <v>87962150</v>
      </c>
      <c r="C29" s="73">
        <f>SUM(C30:C53)</f>
        <v>125942459</v>
      </c>
      <c r="D29" s="70"/>
      <c r="E29" s="82"/>
    </row>
    <row r="30" spans="1:5" s="27" customFormat="1" ht="13.5" customHeight="1">
      <c r="A30" s="2"/>
      <c r="B30" s="57"/>
      <c r="C30" s="51"/>
      <c r="D30" s="70">
        <f t="shared" si="0"/>
        <v>0</v>
      </c>
      <c r="E30" s="82"/>
    </row>
    <row r="31" spans="1:5" s="27" customFormat="1" ht="13.5" customHeight="1">
      <c r="A31" s="2"/>
      <c r="B31" s="51">
        <v>700000</v>
      </c>
      <c r="C31" s="51">
        <v>700000</v>
      </c>
      <c r="D31" s="70">
        <f t="shared" si="0"/>
        <v>0</v>
      </c>
      <c r="E31" s="63" t="s">
        <v>24</v>
      </c>
    </row>
    <row r="32" spans="1:5" s="27" customFormat="1" ht="13.5" customHeight="1">
      <c r="A32" s="2"/>
      <c r="B32" s="51">
        <v>2600000</v>
      </c>
      <c r="C32" s="51">
        <v>2532746</v>
      </c>
      <c r="D32" s="70">
        <f t="shared" si="0"/>
        <v>-67254</v>
      </c>
      <c r="E32" s="63" t="s">
        <v>25</v>
      </c>
    </row>
    <row r="33" spans="1:5" s="27" customFormat="1" ht="13.5" customHeight="1">
      <c r="A33" s="2"/>
      <c r="B33" s="51">
        <v>2000000</v>
      </c>
      <c r="C33" s="51">
        <v>2020000</v>
      </c>
      <c r="D33" s="70">
        <f t="shared" si="0"/>
        <v>20000</v>
      </c>
      <c r="E33" s="63" t="s">
        <v>26</v>
      </c>
    </row>
    <row r="34" spans="1:5" s="27" customFormat="1" ht="13.5" customHeight="1">
      <c r="A34" s="2"/>
      <c r="B34" s="51"/>
      <c r="C34" s="51">
        <v>723030</v>
      </c>
      <c r="D34" s="70">
        <f t="shared" si="0"/>
        <v>723030</v>
      </c>
      <c r="E34" s="63" t="s">
        <v>120</v>
      </c>
    </row>
    <row r="35" spans="1:5" s="27" customFormat="1" ht="13.5" customHeight="1">
      <c r="A35" s="2"/>
      <c r="B35" s="51">
        <v>2600000</v>
      </c>
      <c r="C35" s="51">
        <v>2625000</v>
      </c>
      <c r="D35" s="70">
        <f t="shared" si="0"/>
        <v>25000</v>
      </c>
      <c r="E35" s="63" t="s">
        <v>28</v>
      </c>
    </row>
    <row r="36" spans="1:5" s="27" customFormat="1" ht="13.5" customHeight="1">
      <c r="A36" s="2"/>
      <c r="B36" s="51">
        <v>1513000</v>
      </c>
      <c r="C36" s="51">
        <v>1513000</v>
      </c>
      <c r="D36" s="70">
        <f t="shared" si="0"/>
        <v>0</v>
      </c>
      <c r="E36" s="64" t="s">
        <v>27</v>
      </c>
    </row>
    <row r="37" spans="1:5" s="27" customFormat="1" ht="13.5" customHeight="1">
      <c r="A37" s="2"/>
      <c r="B37" s="51"/>
      <c r="C37" s="51">
        <v>440000</v>
      </c>
      <c r="D37" s="70">
        <f t="shared" si="0"/>
        <v>440000</v>
      </c>
      <c r="E37" s="82" t="s">
        <v>121</v>
      </c>
    </row>
    <row r="38" spans="1:5" s="27" customFormat="1" ht="13.5" customHeight="1">
      <c r="A38" s="2"/>
      <c r="B38" s="51"/>
      <c r="C38" s="51">
        <v>4340963</v>
      </c>
      <c r="D38" s="70">
        <f t="shared" si="0"/>
        <v>4340963</v>
      </c>
      <c r="E38" s="82" t="s">
        <v>116</v>
      </c>
    </row>
    <row r="39" spans="1:5" s="27" customFormat="1" ht="13.5" customHeight="1">
      <c r="A39" s="2"/>
      <c r="B39" s="51">
        <v>4100000</v>
      </c>
      <c r="C39" s="51">
        <v>4167000</v>
      </c>
      <c r="D39" s="70">
        <f t="shared" si="0"/>
        <v>67000</v>
      </c>
      <c r="E39" s="63" t="s">
        <v>29</v>
      </c>
    </row>
    <row r="40" spans="1:5" s="27" customFormat="1" ht="13.5" customHeight="1">
      <c r="A40" s="2"/>
      <c r="B40" s="51">
        <v>5005000</v>
      </c>
      <c r="C40" s="51">
        <v>5005000</v>
      </c>
      <c r="D40" s="70">
        <f t="shared" si="0"/>
        <v>0</v>
      </c>
      <c r="E40" s="63" t="s">
        <v>30</v>
      </c>
    </row>
    <row r="41" spans="1:5" s="27" customFormat="1" ht="13.5" customHeight="1">
      <c r="A41" s="2"/>
      <c r="B41" s="51">
        <v>21444150</v>
      </c>
      <c r="C41" s="51">
        <v>21444150</v>
      </c>
      <c r="D41" s="70">
        <f t="shared" si="0"/>
        <v>0</v>
      </c>
      <c r="E41" s="63" t="s">
        <v>31</v>
      </c>
    </row>
    <row r="42" spans="1:5" s="27" customFormat="1" ht="13.5" customHeight="1">
      <c r="A42" s="2"/>
      <c r="B42" s="51">
        <v>46000000</v>
      </c>
      <c r="C42" s="51">
        <v>72718263</v>
      </c>
      <c r="D42" s="70">
        <f t="shared" si="0"/>
        <v>26718263</v>
      </c>
      <c r="E42" s="63" t="s">
        <v>126</v>
      </c>
    </row>
    <row r="43" spans="1:5" s="27" customFormat="1" ht="13.5" customHeight="1">
      <c r="A43" s="2"/>
      <c r="B43" s="51"/>
      <c r="C43" s="51">
        <v>369850</v>
      </c>
      <c r="D43" s="70">
        <f t="shared" si="0"/>
        <v>369850</v>
      </c>
      <c r="E43" s="63" t="s">
        <v>122</v>
      </c>
    </row>
    <row r="44" spans="1:5" s="27" customFormat="1" ht="13.5" customHeight="1">
      <c r="A44" s="2"/>
      <c r="B44" s="51"/>
      <c r="C44" s="51">
        <v>2420000</v>
      </c>
      <c r="D44" s="70">
        <f t="shared" si="0"/>
        <v>2420000</v>
      </c>
      <c r="E44" s="63" t="s">
        <v>123</v>
      </c>
    </row>
    <row r="45" spans="1:5" s="27" customFormat="1" ht="13.5" customHeight="1">
      <c r="A45" s="2"/>
      <c r="B45" s="51"/>
      <c r="C45" s="51">
        <v>1831628</v>
      </c>
      <c r="D45" s="70">
        <f t="shared" si="0"/>
        <v>1831628</v>
      </c>
      <c r="E45" s="63" t="s">
        <v>124</v>
      </c>
    </row>
    <row r="46" spans="1:5" s="27" customFormat="1" ht="13.5" customHeight="1">
      <c r="A46" s="2"/>
      <c r="B46" s="51">
        <v>2000000</v>
      </c>
      <c r="C46" s="51">
        <v>3091829</v>
      </c>
      <c r="D46" s="70">
        <f t="shared" si="0"/>
        <v>1091829</v>
      </c>
      <c r="E46" s="65" t="s">
        <v>112</v>
      </c>
    </row>
    <row r="47" spans="1:5" s="27" customFormat="1" ht="13.5" customHeight="1">
      <c r="A47" s="2"/>
      <c r="B47" s="57"/>
      <c r="C47" s="51"/>
      <c r="D47" s="70">
        <f t="shared" si="0"/>
        <v>0</v>
      </c>
      <c r="E47" s="82"/>
    </row>
    <row r="48" spans="1:5" s="27" customFormat="1" ht="13.5" customHeight="1">
      <c r="A48" s="2"/>
      <c r="B48" s="57"/>
      <c r="C48" s="51"/>
      <c r="D48" s="70">
        <f t="shared" si="0"/>
        <v>0</v>
      </c>
      <c r="E48" s="82"/>
    </row>
    <row r="49" spans="1:5" s="27" customFormat="1" ht="13.5" customHeight="1">
      <c r="A49" s="2"/>
      <c r="B49" s="57"/>
      <c r="C49" s="51"/>
      <c r="D49" s="70">
        <f t="shared" si="0"/>
        <v>0</v>
      </c>
      <c r="E49" s="82"/>
    </row>
    <row r="50" spans="1:5" s="27" customFormat="1" ht="13.5" customHeight="1">
      <c r="A50" s="2"/>
      <c r="B50" s="57"/>
      <c r="C50" s="51"/>
      <c r="D50" s="70">
        <f t="shared" si="0"/>
        <v>0</v>
      </c>
      <c r="E50" s="63"/>
    </row>
    <row r="51" spans="1:5" s="27" customFormat="1" ht="13.5" customHeight="1">
      <c r="A51" s="2"/>
      <c r="B51" s="51"/>
      <c r="C51" s="51"/>
      <c r="D51" s="70">
        <f t="shared" si="0"/>
        <v>0</v>
      </c>
      <c r="E51" s="63"/>
    </row>
    <row r="52" spans="1:5" s="27" customFormat="1" ht="13.5" customHeight="1">
      <c r="A52" s="2" t="s">
        <v>32</v>
      </c>
      <c r="B52" s="57"/>
      <c r="C52" s="51"/>
      <c r="D52" s="70">
        <f t="shared" si="0"/>
        <v>0</v>
      </c>
      <c r="E52" s="63"/>
    </row>
    <row r="53" spans="1:5" s="27" customFormat="1" ht="13.5" customHeight="1">
      <c r="A53" s="2"/>
      <c r="B53" s="57"/>
      <c r="C53" s="79"/>
      <c r="D53" s="70">
        <f t="shared" si="0"/>
        <v>0</v>
      </c>
      <c r="E53" s="64"/>
    </row>
    <row r="54" spans="1:5" s="27" customFormat="1" ht="13.5" customHeight="1">
      <c r="A54" s="2" t="s">
        <v>33</v>
      </c>
      <c r="B54" s="51">
        <v>50000</v>
      </c>
      <c r="C54" s="51"/>
      <c r="D54" s="70">
        <f t="shared" si="0"/>
        <v>-50000</v>
      </c>
      <c r="E54" s="63" t="s">
        <v>34</v>
      </c>
    </row>
    <row r="55" spans="1:5" s="27" customFormat="1" ht="13.5" customHeight="1">
      <c r="A55" s="2" t="s">
        <v>35</v>
      </c>
      <c r="B55" s="51">
        <v>10000000</v>
      </c>
      <c r="C55" s="51">
        <v>4004157</v>
      </c>
      <c r="D55" s="70">
        <f t="shared" si="0"/>
        <v>-5995843</v>
      </c>
      <c r="E55" s="63" t="s">
        <v>113</v>
      </c>
    </row>
    <row r="56" spans="1:5" s="27" customFormat="1" ht="13.5" customHeight="1">
      <c r="A56" s="2" t="s">
        <v>36</v>
      </c>
      <c r="B56" s="51">
        <v>0</v>
      </c>
      <c r="C56" s="51">
        <v>20000000</v>
      </c>
      <c r="D56" s="70">
        <f t="shared" si="0"/>
        <v>20000000</v>
      </c>
      <c r="E56" s="59"/>
    </row>
    <row r="57" spans="1:5" s="27" customFormat="1" ht="13.5" customHeight="1">
      <c r="A57" s="2" t="s">
        <v>37</v>
      </c>
      <c r="B57" s="51"/>
      <c r="C57" s="51"/>
      <c r="D57" s="70">
        <f t="shared" si="0"/>
        <v>0</v>
      </c>
      <c r="E57" s="66"/>
    </row>
    <row r="58" spans="1:5" s="27" customFormat="1" ht="13.5" customHeight="1">
      <c r="A58" s="2" t="s">
        <v>38</v>
      </c>
      <c r="B58" s="51"/>
      <c r="C58" s="57"/>
      <c r="D58" s="70">
        <f>C60-B58</f>
        <v>4074819</v>
      </c>
      <c r="E58" s="66"/>
    </row>
    <row r="59" spans="1:5" s="27" customFormat="1" ht="13.5" customHeight="1">
      <c r="A59" s="6" t="s">
        <v>39</v>
      </c>
      <c r="B59" s="56">
        <f>B8+B12+B21+B29+B54+B55</f>
        <v>228503150</v>
      </c>
      <c r="C59" s="56">
        <f>C8+C12+C21+C29+C54+C55+C60+C56</f>
        <v>296254244</v>
      </c>
      <c r="D59" s="71">
        <f>SUM(D7:D58)</f>
        <v>67751094</v>
      </c>
      <c r="E59" s="67"/>
    </row>
    <row r="60" spans="1:5" s="27" customFormat="1" ht="13.5" customHeight="1">
      <c r="A60" s="7" t="s">
        <v>40</v>
      </c>
      <c r="B60" s="74">
        <v>4074819</v>
      </c>
      <c r="C60" s="84">
        <v>4074819</v>
      </c>
      <c r="D60" s="8">
        <f>B60-C60</f>
        <v>0</v>
      </c>
      <c r="E60" s="68"/>
    </row>
    <row r="61" spans="1:5" s="27" customFormat="1" ht="13.5" customHeight="1" thickBot="1">
      <c r="A61" s="32" t="s">
        <v>41</v>
      </c>
      <c r="B61" s="81">
        <f>SUM(B59:B60)</f>
        <v>232577969</v>
      </c>
      <c r="C61" s="81">
        <f>SUM(C59:C60)</f>
        <v>300329063</v>
      </c>
      <c r="D61" s="78">
        <f>B61-C61</f>
        <v>-67751094</v>
      </c>
      <c r="E61" s="83"/>
    </row>
    <row r="62" spans="1:5" s="27" customFormat="1" ht="13.5" customHeight="1">
      <c r="A62" s="53" t="s">
        <v>42</v>
      </c>
      <c r="B62" s="52"/>
      <c r="C62" s="51"/>
      <c r="D62" s="70"/>
      <c r="E62" s="1"/>
    </row>
    <row r="63" spans="1:5" s="27" customFormat="1" ht="13.5" customHeight="1">
      <c r="A63" s="54" t="s">
        <v>43</v>
      </c>
      <c r="B63" s="76">
        <f>SUM(B64:B82)</f>
        <v>149797150</v>
      </c>
      <c r="C63" s="76">
        <f>SUM(C64:C82)</f>
        <v>275810316</v>
      </c>
      <c r="D63" s="70">
        <f aca="true" t="shared" si="1" ref="D63:D82">C63-B63</f>
        <v>126013166</v>
      </c>
      <c r="E63" s="1"/>
    </row>
    <row r="64" spans="1:5" s="27" customFormat="1" ht="13.5" customHeight="1">
      <c r="A64" s="53" t="s">
        <v>44</v>
      </c>
      <c r="B64" s="51">
        <v>20200000</v>
      </c>
      <c r="C64" s="51">
        <v>17537948</v>
      </c>
      <c r="D64" s="70">
        <f t="shared" si="1"/>
        <v>-2662052</v>
      </c>
      <c r="E64" s="3"/>
    </row>
    <row r="65" spans="1:5" s="27" customFormat="1" ht="13.5" customHeight="1">
      <c r="A65" s="53" t="s">
        <v>45</v>
      </c>
      <c r="B65" s="51">
        <v>6300000</v>
      </c>
      <c r="C65" s="51">
        <v>5989932</v>
      </c>
      <c r="D65" s="70">
        <f t="shared" si="1"/>
        <v>-310068</v>
      </c>
      <c r="E65" s="40"/>
    </row>
    <row r="66" spans="1:5" s="27" customFormat="1" ht="13.5" customHeight="1">
      <c r="A66" s="53" t="s">
        <v>46</v>
      </c>
      <c r="B66" s="51"/>
      <c r="C66" s="51">
        <v>10832800</v>
      </c>
      <c r="D66" s="70">
        <f t="shared" si="1"/>
        <v>10832800</v>
      </c>
      <c r="E66" s="1" t="s">
        <v>47</v>
      </c>
    </row>
    <row r="67" spans="1:5" s="27" customFormat="1" ht="13.5" customHeight="1">
      <c r="A67" s="55" t="s">
        <v>99</v>
      </c>
      <c r="B67" s="51">
        <v>2100000</v>
      </c>
      <c r="C67" s="51">
        <v>2100000</v>
      </c>
      <c r="D67" s="70">
        <f t="shared" si="1"/>
        <v>0</v>
      </c>
      <c r="E67" s="1"/>
    </row>
    <row r="68" spans="1:5" s="27" customFormat="1" ht="13.5" customHeight="1">
      <c r="A68" s="53" t="s">
        <v>48</v>
      </c>
      <c r="B68" s="51">
        <v>2000000</v>
      </c>
      <c r="C68" s="51">
        <v>90278985</v>
      </c>
      <c r="D68" s="70">
        <f t="shared" si="1"/>
        <v>88278985</v>
      </c>
      <c r="E68" s="1" t="s">
        <v>130</v>
      </c>
    </row>
    <row r="69" spans="1:5" s="27" customFormat="1" ht="13.5" customHeight="1">
      <c r="A69" s="53" t="s">
        <v>49</v>
      </c>
      <c r="B69" s="51">
        <v>700000</v>
      </c>
      <c r="C69" s="51">
        <v>700000</v>
      </c>
      <c r="D69" s="70">
        <f t="shared" si="1"/>
        <v>0</v>
      </c>
      <c r="E69" s="1"/>
    </row>
    <row r="70" spans="1:5" s="27" customFormat="1" ht="13.5" customHeight="1">
      <c r="A70" s="53" t="s">
        <v>50</v>
      </c>
      <c r="B70" s="51">
        <v>2600000</v>
      </c>
      <c r="C70" s="51">
        <v>2532746</v>
      </c>
      <c r="D70" s="70">
        <f t="shared" si="1"/>
        <v>-67254</v>
      </c>
      <c r="E70" s="1"/>
    </row>
    <row r="71" spans="1:5" s="27" customFormat="1" ht="13.5" customHeight="1">
      <c r="A71" s="53" t="s">
        <v>51</v>
      </c>
      <c r="B71" s="51">
        <v>2000000</v>
      </c>
      <c r="C71" s="51">
        <v>2020000</v>
      </c>
      <c r="D71" s="70">
        <f t="shared" si="1"/>
        <v>20000</v>
      </c>
      <c r="E71" s="1"/>
    </row>
    <row r="72" spans="1:5" s="27" customFormat="1" ht="13.5" customHeight="1">
      <c r="A72" s="2" t="s">
        <v>52</v>
      </c>
      <c r="B72" s="51">
        <v>1513000</v>
      </c>
      <c r="C72" s="51">
        <v>1513000</v>
      </c>
      <c r="D72" s="70">
        <f t="shared" si="1"/>
        <v>0</v>
      </c>
      <c r="E72" s="1" t="s">
        <v>129</v>
      </c>
    </row>
    <row r="73" spans="1:5" s="27" customFormat="1" ht="13.5" customHeight="1">
      <c r="A73" s="53" t="s">
        <v>53</v>
      </c>
      <c r="B73" s="51">
        <v>5000000</v>
      </c>
      <c r="C73" s="51">
        <v>5000000</v>
      </c>
      <c r="D73" s="70">
        <f t="shared" si="1"/>
        <v>0</v>
      </c>
      <c r="E73" s="1"/>
    </row>
    <row r="74" spans="1:5" s="27" customFormat="1" ht="13.5" customHeight="1">
      <c r="A74" s="53" t="s">
        <v>54</v>
      </c>
      <c r="B74" s="51">
        <v>2600000</v>
      </c>
      <c r="C74" s="51">
        <v>2625000</v>
      </c>
      <c r="D74" s="70">
        <f t="shared" si="1"/>
        <v>25000</v>
      </c>
      <c r="E74" s="1"/>
    </row>
    <row r="75" spans="1:5" s="27" customFormat="1" ht="13.5" customHeight="1">
      <c r="A75" s="53" t="s">
        <v>55</v>
      </c>
      <c r="B75" s="51"/>
      <c r="C75" s="51">
        <v>5417328</v>
      </c>
      <c r="D75" s="70">
        <f t="shared" si="1"/>
        <v>5417328</v>
      </c>
      <c r="E75" s="1"/>
    </row>
    <row r="76" spans="1:5" s="27" customFormat="1" ht="13.5" customHeight="1">
      <c r="A76" s="77" t="s">
        <v>100</v>
      </c>
      <c r="B76" s="51">
        <v>10000000</v>
      </c>
      <c r="C76" s="51">
        <v>9855000</v>
      </c>
      <c r="D76" s="70">
        <f t="shared" si="1"/>
        <v>-145000</v>
      </c>
      <c r="E76" s="1"/>
    </row>
    <row r="77" spans="1:5" s="27" customFormat="1" ht="13.5" customHeight="1">
      <c r="A77" s="77" t="s">
        <v>101</v>
      </c>
      <c r="B77" s="51">
        <v>46000000</v>
      </c>
      <c r="C77" s="51">
        <v>72718263</v>
      </c>
      <c r="D77" s="70">
        <f t="shared" si="1"/>
        <v>26718263</v>
      </c>
      <c r="E77" s="1"/>
    </row>
    <row r="78" spans="1:5" s="27" customFormat="1" ht="13.5" customHeight="1">
      <c r="A78" s="77" t="s">
        <v>128</v>
      </c>
      <c r="B78" s="51">
        <v>11335000</v>
      </c>
      <c r="C78" s="51">
        <v>8263708</v>
      </c>
      <c r="D78" s="70">
        <f t="shared" si="1"/>
        <v>-3071292</v>
      </c>
      <c r="E78" s="1"/>
    </row>
    <row r="79" spans="1:5" s="27" customFormat="1" ht="13.5" customHeight="1">
      <c r="A79" s="53" t="s">
        <v>102</v>
      </c>
      <c r="B79" s="51">
        <v>6900000</v>
      </c>
      <c r="C79" s="51">
        <v>6813678</v>
      </c>
      <c r="D79" s="70">
        <f t="shared" si="1"/>
        <v>-86322</v>
      </c>
      <c r="E79" s="1"/>
    </row>
    <row r="80" spans="1:5" s="27" customFormat="1" ht="13.5" customHeight="1">
      <c r="A80" s="53" t="s">
        <v>103</v>
      </c>
      <c r="B80" s="51">
        <v>21444150</v>
      </c>
      <c r="C80" s="51">
        <v>21682880</v>
      </c>
      <c r="D80" s="70">
        <f t="shared" si="1"/>
        <v>238730</v>
      </c>
      <c r="E80" s="1"/>
    </row>
    <row r="81" spans="1:5" s="27" customFormat="1" ht="13.5" customHeight="1">
      <c r="A81" s="53" t="s">
        <v>104</v>
      </c>
      <c r="B81" s="51">
        <v>4100000</v>
      </c>
      <c r="C81" s="51">
        <v>4100000</v>
      </c>
      <c r="D81" s="70">
        <f t="shared" si="1"/>
        <v>0</v>
      </c>
      <c r="E81" s="1"/>
    </row>
    <row r="82" spans="1:5" s="27" customFormat="1" ht="13.5" customHeight="1">
      <c r="A82" s="53" t="s">
        <v>105</v>
      </c>
      <c r="B82" s="51">
        <v>5005000</v>
      </c>
      <c r="C82" s="51">
        <v>5829048</v>
      </c>
      <c r="D82" s="70">
        <f t="shared" si="1"/>
        <v>824048</v>
      </c>
      <c r="E82" s="1"/>
    </row>
    <row r="83" spans="1:5" s="27" customFormat="1" ht="13.5" customHeight="1">
      <c r="A83" s="54" t="s">
        <v>56</v>
      </c>
      <c r="B83" s="73">
        <f>SUM(B84:B114)</f>
        <v>70620000</v>
      </c>
      <c r="C83" s="73">
        <f>SUM(C84:C114)</f>
        <v>7781711</v>
      </c>
      <c r="D83" s="73">
        <f>SUM(D85:D114)</f>
        <v>-61933527</v>
      </c>
      <c r="E83" s="1" t="s">
        <v>140</v>
      </c>
    </row>
    <row r="84" spans="1:5" s="27" customFormat="1" ht="13.5" customHeight="1">
      <c r="A84" s="53" t="s">
        <v>57</v>
      </c>
      <c r="B84" s="51">
        <v>80000000</v>
      </c>
      <c r="C84" s="80">
        <v>78861498</v>
      </c>
      <c r="D84" s="70">
        <f aca="true" t="shared" si="2" ref="D84:D122">C84-B84</f>
        <v>-1138502</v>
      </c>
      <c r="E84" s="1" t="s">
        <v>58</v>
      </c>
    </row>
    <row r="85" spans="1:5" s="36" customFormat="1" ht="13.5" customHeight="1">
      <c r="A85" s="53" t="s">
        <v>59</v>
      </c>
      <c r="B85" s="51">
        <v>600000</v>
      </c>
      <c r="C85" s="51">
        <v>322300</v>
      </c>
      <c r="D85" s="70">
        <f t="shared" si="2"/>
        <v>-277700</v>
      </c>
      <c r="E85" s="1"/>
    </row>
    <row r="86" spans="1:5" s="36" customFormat="1" ht="13.5" customHeight="1">
      <c r="A86" s="53" t="s">
        <v>60</v>
      </c>
      <c r="B86" s="51">
        <v>1250000</v>
      </c>
      <c r="C86" s="51">
        <v>1573252</v>
      </c>
      <c r="D86" s="70">
        <f t="shared" si="2"/>
        <v>323252</v>
      </c>
      <c r="E86" s="1"/>
    </row>
    <row r="87" spans="1:5" s="36" customFormat="1" ht="13.5" customHeight="1">
      <c r="A87" s="53" t="s">
        <v>61</v>
      </c>
      <c r="B87" s="51">
        <v>8000000</v>
      </c>
      <c r="C87" s="51">
        <v>9944197</v>
      </c>
      <c r="D87" s="70">
        <f t="shared" si="2"/>
        <v>1944197</v>
      </c>
      <c r="E87" s="1"/>
    </row>
    <row r="88" spans="1:5" s="36" customFormat="1" ht="13.5" customHeight="1">
      <c r="A88" s="53" t="s">
        <v>62</v>
      </c>
      <c r="B88" s="51">
        <v>6500000</v>
      </c>
      <c r="C88" s="51">
        <v>6266310</v>
      </c>
      <c r="D88" s="70">
        <f t="shared" si="2"/>
        <v>-233690</v>
      </c>
      <c r="E88" s="1"/>
    </row>
    <row r="89" spans="1:5" s="36" customFormat="1" ht="13.5" customHeight="1">
      <c r="A89" s="53" t="s">
        <v>63</v>
      </c>
      <c r="B89" s="51">
        <v>700000</v>
      </c>
      <c r="C89" s="51">
        <v>836728</v>
      </c>
      <c r="D89" s="70">
        <f t="shared" si="2"/>
        <v>136728</v>
      </c>
      <c r="E89" s="1"/>
    </row>
    <row r="90" spans="1:5" s="36" customFormat="1" ht="13.5" customHeight="1">
      <c r="A90" s="53" t="s">
        <v>64</v>
      </c>
      <c r="B90" s="51">
        <v>4000000</v>
      </c>
      <c r="C90" s="51">
        <v>6319874</v>
      </c>
      <c r="D90" s="70">
        <f t="shared" si="2"/>
        <v>2319874</v>
      </c>
      <c r="E90" s="1"/>
    </row>
    <row r="91" spans="1:5" s="36" customFormat="1" ht="13.5" customHeight="1">
      <c r="A91" s="53" t="s">
        <v>65</v>
      </c>
      <c r="B91" s="51">
        <v>450000</v>
      </c>
      <c r="C91" s="51">
        <v>964254</v>
      </c>
      <c r="D91" s="70">
        <f t="shared" si="2"/>
        <v>514254</v>
      </c>
      <c r="E91" s="1" t="s">
        <v>136</v>
      </c>
    </row>
    <row r="92" spans="1:5" s="36" customFormat="1" ht="13.5" customHeight="1">
      <c r="A92" s="53" t="s">
        <v>66</v>
      </c>
      <c r="B92" s="51">
        <v>2000000</v>
      </c>
      <c r="C92" s="51">
        <v>3297149</v>
      </c>
      <c r="D92" s="70">
        <f t="shared" si="2"/>
        <v>1297149</v>
      </c>
      <c r="E92" s="1"/>
    </row>
    <row r="93" spans="1:5" s="36" customFormat="1" ht="13.5" customHeight="1">
      <c r="A93" s="53" t="s">
        <v>67</v>
      </c>
      <c r="B93" s="51">
        <v>7800000</v>
      </c>
      <c r="C93" s="51">
        <v>10277278</v>
      </c>
      <c r="D93" s="70">
        <f t="shared" si="2"/>
        <v>2477278</v>
      </c>
      <c r="E93" s="1" t="s">
        <v>135</v>
      </c>
    </row>
    <row r="94" spans="1:5" s="36" customFormat="1" ht="13.5" customHeight="1">
      <c r="A94" s="53" t="s">
        <v>81</v>
      </c>
      <c r="B94" s="51">
        <v>50000</v>
      </c>
      <c r="C94" s="51">
        <v>0</v>
      </c>
      <c r="D94" s="70">
        <f t="shared" si="2"/>
        <v>-50000</v>
      </c>
      <c r="E94" s="1" t="s">
        <v>133</v>
      </c>
    </row>
    <row r="95" spans="1:5" s="36" customFormat="1" ht="13.5" customHeight="1">
      <c r="A95" s="53" t="s">
        <v>68</v>
      </c>
      <c r="B95" s="51">
        <v>10000000</v>
      </c>
      <c r="C95" s="51">
        <v>10283220</v>
      </c>
      <c r="D95" s="70">
        <f t="shared" si="2"/>
        <v>283220</v>
      </c>
      <c r="E95" s="1" t="s">
        <v>134</v>
      </c>
    </row>
    <row r="96" spans="1:5" s="36" customFormat="1" ht="13.5" customHeight="1">
      <c r="A96" s="53" t="s">
        <v>69</v>
      </c>
      <c r="B96" s="51">
        <v>6000000</v>
      </c>
      <c r="C96" s="51">
        <v>6536620</v>
      </c>
      <c r="D96" s="70">
        <f t="shared" si="2"/>
        <v>536620</v>
      </c>
      <c r="E96" s="1" t="s">
        <v>70</v>
      </c>
    </row>
    <row r="97" spans="1:5" s="36" customFormat="1" ht="13.5" customHeight="1">
      <c r="A97" s="53" t="s">
        <v>71</v>
      </c>
      <c r="B97" s="51">
        <v>1000000</v>
      </c>
      <c r="C97" s="51">
        <v>1515100</v>
      </c>
      <c r="D97" s="70">
        <f t="shared" si="2"/>
        <v>515100</v>
      </c>
      <c r="E97" s="1"/>
    </row>
    <row r="98" spans="1:5" s="37" customFormat="1" ht="13.5" customHeight="1">
      <c r="A98" s="53" t="s">
        <v>72</v>
      </c>
      <c r="B98" s="51">
        <v>9000000</v>
      </c>
      <c r="C98" s="51">
        <v>4661373</v>
      </c>
      <c r="D98" s="70">
        <f t="shared" si="2"/>
        <v>-4338627</v>
      </c>
      <c r="E98" s="1"/>
    </row>
    <row r="99" spans="1:5" s="36" customFormat="1" ht="13.5" customHeight="1">
      <c r="A99" s="53" t="s">
        <v>73</v>
      </c>
      <c r="B99" s="51">
        <v>1500000</v>
      </c>
      <c r="C99" s="51">
        <v>2333691</v>
      </c>
      <c r="D99" s="70">
        <f t="shared" si="2"/>
        <v>833691</v>
      </c>
      <c r="E99" s="1"/>
    </row>
    <row r="100" spans="1:5" s="36" customFormat="1" ht="13.5" customHeight="1">
      <c r="A100" s="53" t="s">
        <v>74</v>
      </c>
      <c r="B100" s="51">
        <v>4700000</v>
      </c>
      <c r="C100" s="51">
        <v>7232499</v>
      </c>
      <c r="D100" s="70">
        <f t="shared" si="2"/>
        <v>2532499</v>
      </c>
      <c r="E100" s="1" t="s">
        <v>75</v>
      </c>
    </row>
    <row r="101" spans="1:5" s="38" customFormat="1" ht="13.5" customHeight="1">
      <c r="A101" s="53" t="s">
        <v>76</v>
      </c>
      <c r="B101" s="51">
        <v>5000000</v>
      </c>
      <c r="C101" s="51">
        <v>511980</v>
      </c>
      <c r="D101" s="70">
        <f t="shared" si="2"/>
        <v>-4488020</v>
      </c>
      <c r="E101" s="1"/>
    </row>
    <row r="102" spans="1:5" s="36" customFormat="1" ht="13.5" customHeight="1">
      <c r="A102" s="53" t="s">
        <v>106</v>
      </c>
      <c r="B102" s="51">
        <v>0</v>
      </c>
      <c r="C102" s="51"/>
      <c r="D102" s="70">
        <f t="shared" si="2"/>
        <v>0</v>
      </c>
      <c r="E102" s="1"/>
    </row>
    <row r="103" spans="1:5" s="36" customFormat="1" ht="13.5" customHeight="1">
      <c r="A103" s="53" t="s">
        <v>77</v>
      </c>
      <c r="B103" s="51">
        <v>800000</v>
      </c>
      <c r="C103" s="51">
        <v>219241</v>
      </c>
      <c r="D103" s="70">
        <f t="shared" si="2"/>
        <v>-580759</v>
      </c>
      <c r="E103" s="1" t="s">
        <v>137</v>
      </c>
    </row>
    <row r="104" spans="1:5" s="36" customFormat="1" ht="13.5" customHeight="1">
      <c r="A104" s="53" t="s">
        <v>78</v>
      </c>
      <c r="B104" s="51">
        <v>570000</v>
      </c>
      <c r="C104" s="51">
        <v>568995</v>
      </c>
      <c r="D104" s="70">
        <f t="shared" si="2"/>
        <v>-1005</v>
      </c>
      <c r="E104" s="1"/>
    </row>
    <row r="105" spans="1:5" s="36" customFormat="1" ht="13.5" customHeight="1">
      <c r="A105" s="53" t="s">
        <v>79</v>
      </c>
      <c r="B105" s="51">
        <v>3500000</v>
      </c>
      <c r="C105" s="51">
        <v>11140758</v>
      </c>
      <c r="D105" s="70">
        <f t="shared" si="2"/>
        <v>7640758</v>
      </c>
      <c r="E105" s="1"/>
    </row>
    <row r="106" spans="1:5" s="37" customFormat="1" ht="13.5" customHeight="1">
      <c r="A106" s="53" t="s">
        <v>80</v>
      </c>
      <c r="B106" s="51">
        <v>1200000</v>
      </c>
      <c r="C106" s="51">
        <v>1397091</v>
      </c>
      <c r="D106" s="70">
        <f t="shared" si="2"/>
        <v>197091</v>
      </c>
      <c r="E106" s="1"/>
    </row>
    <row r="107" spans="1:5" s="37" customFormat="1" ht="13.5" customHeight="1">
      <c r="A107" s="53" t="s">
        <v>131</v>
      </c>
      <c r="B107" s="51"/>
      <c r="C107" s="51">
        <v>331875</v>
      </c>
      <c r="D107" s="70">
        <f t="shared" si="2"/>
        <v>331875</v>
      </c>
      <c r="E107" s="1"/>
    </row>
    <row r="108" spans="1:5" s="37" customFormat="1" ht="13.5" customHeight="1">
      <c r="A108" s="53" t="s">
        <v>132</v>
      </c>
      <c r="B108" s="51"/>
      <c r="C108" s="51">
        <v>18600</v>
      </c>
      <c r="D108" s="70">
        <f t="shared" si="2"/>
        <v>18600</v>
      </c>
      <c r="E108" s="1"/>
    </row>
    <row r="109" spans="1:5" s="37" customFormat="1" ht="13.5" customHeight="1">
      <c r="A109" s="53" t="s">
        <v>82</v>
      </c>
      <c r="B109" s="51">
        <v>1000000</v>
      </c>
      <c r="C109" s="51">
        <v>200492</v>
      </c>
      <c r="D109" s="70">
        <f t="shared" si="2"/>
        <v>-799508</v>
      </c>
      <c r="E109" s="1"/>
    </row>
    <row r="110" spans="1:5" s="36" customFormat="1" ht="13.5" customHeight="1">
      <c r="A110" s="53" t="s">
        <v>83</v>
      </c>
      <c r="B110" s="51">
        <v>2000000</v>
      </c>
      <c r="C110" s="51">
        <v>7224841</v>
      </c>
      <c r="D110" s="70">
        <f t="shared" si="2"/>
        <v>5224841</v>
      </c>
      <c r="E110" s="1" t="s">
        <v>84</v>
      </c>
    </row>
    <row r="111" spans="1:5" s="36" customFormat="1" ht="13.5" customHeight="1">
      <c r="A111" s="53" t="s">
        <v>85</v>
      </c>
      <c r="B111" s="51">
        <v>600000</v>
      </c>
      <c r="C111" s="51">
        <v>1214037</v>
      </c>
      <c r="D111" s="70">
        <f t="shared" si="2"/>
        <v>614037</v>
      </c>
      <c r="E111" s="1" t="s">
        <v>86</v>
      </c>
    </row>
    <row r="112" spans="1:5" s="36" customFormat="1" ht="13.5" customHeight="1">
      <c r="A112" s="53" t="s">
        <v>87</v>
      </c>
      <c r="B112" s="51">
        <v>400000</v>
      </c>
      <c r="C112" s="51">
        <v>423002</v>
      </c>
      <c r="D112" s="70">
        <f t="shared" si="2"/>
        <v>23002</v>
      </c>
      <c r="E112" s="1"/>
    </row>
    <row r="113" spans="1:5" s="36" customFormat="1" ht="13.5" customHeight="1">
      <c r="A113" s="53" t="s">
        <v>138</v>
      </c>
      <c r="B113" s="51"/>
      <c r="C113" s="51">
        <v>233740</v>
      </c>
      <c r="D113" s="70"/>
      <c r="E113" s="1" t="s">
        <v>139</v>
      </c>
    </row>
    <row r="114" spans="1:5" s="36" customFormat="1" ht="13.5" customHeight="1">
      <c r="A114" s="2" t="s">
        <v>88</v>
      </c>
      <c r="B114" s="51">
        <v>-88000000</v>
      </c>
      <c r="C114" s="51">
        <v>-166928284</v>
      </c>
      <c r="D114" s="70">
        <f t="shared" si="2"/>
        <v>-78928284</v>
      </c>
      <c r="E114" s="1"/>
    </row>
    <row r="115" spans="1:5" s="27" customFormat="1" ht="13.5" customHeight="1">
      <c r="A115" s="2" t="s">
        <v>89</v>
      </c>
      <c r="B115" s="51">
        <v>0</v>
      </c>
      <c r="C115" s="51"/>
      <c r="D115" s="70">
        <f t="shared" si="2"/>
        <v>0</v>
      </c>
      <c r="E115" s="1"/>
    </row>
    <row r="116" spans="1:5" s="27" customFormat="1" ht="13.5" customHeight="1">
      <c r="A116" s="2" t="s">
        <v>90</v>
      </c>
      <c r="B116" s="51">
        <v>0</v>
      </c>
      <c r="C116" s="51"/>
      <c r="D116" s="70">
        <f t="shared" si="2"/>
        <v>0</v>
      </c>
      <c r="E116" s="1"/>
    </row>
    <row r="117" spans="1:5" s="27" customFormat="1" ht="13.5" customHeight="1">
      <c r="A117" s="2" t="s">
        <v>91</v>
      </c>
      <c r="B117" s="51">
        <v>3120000</v>
      </c>
      <c r="C117" s="51">
        <v>12200000</v>
      </c>
      <c r="D117" s="70">
        <f t="shared" si="2"/>
        <v>9080000</v>
      </c>
      <c r="E117" s="3"/>
    </row>
    <row r="118" spans="1:5" s="27" customFormat="1" ht="13.5" customHeight="1">
      <c r="A118" s="2" t="s">
        <v>92</v>
      </c>
      <c r="B118" s="51">
        <v>6000000</v>
      </c>
      <c r="C118" s="51">
        <v>2335537</v>
      </c>
      <c r="D118" s="70">
        <f t="shared" si="2"/>
        <v>-3664463</v>
      </c>
      <c r="E118" s="3"/>
    </row>
    <row r="119" spans="1:5" s="27" customFormat="1" ht="13.5" customHeight="1">
      <c r="A119" s="7" t="s">
        <v>93</v>
      </c>
      <c r="B119" s="51">
        <v>3040819</v>
      </c>
      <c r="C119" s="51">
        <v>0</v>
      </c>
      <c r="D119" s="8">
        <f t="shared" si="2"/>
        <v>-3040819</v>
      </c>
      <c r="E119" s="35"/>
    </row>
    <row r="120" spans="1:5" s="27" customFormat="1" ht="13.5" customHeight="1">
      <c r="A120" s="6" t="s">
        <v>94</v>
      </c>
      <c r="B120" s="75">
        <f>SUM(B117:B119)+B83+B63</f>
        <v>232577969</v>
      </c>
      <c r="C120" s="56">
        <f>C63+C83+C117+C118</f>
        <v>298127564</v>
      </c>
      <c r="D120" s="70">
        <f t="shared" si="2"/>
        <v>65549595</v>
      </c>
      <c r="E120" s="5"/>
    </row>
    <row r="121" spans="1:5" s="27" customFormat="1" ht="13.5" customHeight="1">
      <c r="A121" s="33" t="s">
        <v>95</v>
      </c>
      <c r="B121" s="34">
        <f>B59-B120</f>
        <v>-4074819</v>
      </c>
      <c r="C121" s="34">
        <f>C59-C120</f>
        <v>-1873320</v>
      </c>
      <c r="D121" s="9">
        <f t="shared" si="2"/>
        <v>2201499</v>
      </c>
      <c r="E121" s="10"/>
    </row>
    <row r="122" spans="1:5" s="27" customFormat="1" ht="13.5" customHeight="1">
      <c r="A122" s="32" t="s">
        <v>96</v>
      </c>
      <c r="B122" s="81">
        <f>B61-B120</f>
        <v>0</v>
      </c>
      <c r="C122" s="81">
        <f>C61-C120</f>
        <v>2201499</v>
      </c>
      <c r="D122" s="78">
        <f t="shared" si="2"/>
        <v>2201499</v>
      </c>
      <c r="E122" s="11"/>
    </row>
    <row r="123" spans="2:5" s="27" customFormat="1" ht="12">
      <c r="B123" s="28"/>
      <c r="C123" s="29"/>
      <c r="D123" s="30"/>
      <c r="E123" s="31"/>
    </row>
    <row r="124" spans="2:5" s="27" customFormat="1" ht="12">
      <c r="B124" s="28"/>
      <c r="C124" s="29"/>
      <c r="D124" s="30"/>
      <c r="E124" s="31"/>
    </row>
    <row r="125" spans="2:5" s="27" customFormat="1" ht="12">
      <c r="B125" s="28"/>
      <c r="C125" s="29"/>
      <c r="D125" s="30"/>
      <c r="E125" s="31"/>
    </row>
    <row r="126" spans="2:5" s="27" customFormat="1" ht="12">
      <c r="B126" s="28"/>
      <c r="C126" s="29"/>
      <c r="D126" s="30"/>
      <c r="E126" s="31"/>
    </row>
    <row r="127" spans="2:5" s="27" customFormat="1" ht="12">
      <c r="B127" s="28"/>
      <c r="C127" s="29"/>
      <c r="D127" s="30"/>
      <c r="E127" s="31"/>
    </row>
    <row r="128" spans="2:5" s="27" customFormat="1" ht="12">
      <c r="B128" s="28"/>
      <c r="C128" s="29"/>
      <c r="D128" s="30"/>
      <c r="E128" s="31"/>
    </row>
    <row r="129" spans="2:5" s="27" customFormat="1" ht="12">
      <c r="B129" s="28"/>
      <c r="C129" s="29"/>
      <c r="D129" s="30"/>
      <c r="E129" s="31"/>
    </row>
    <row r="130" spans="2:5" s="27" customFormat="1" ht="12">
      <c r="B130" s="28"/>
      <c r="C130" s="29"/>
      <c r="D130" s="30"/>
      <c r="E130" s="31"/>
    </row>
    <row r="131" spans="2:5" s="27" customFormat="1" ht="12">
      <c r="B131" s="28"/>
      <c r="C131" s="29"/>
      <c r="D131" s="30"/>
      <c r="E131" s="31"/>
    </row>
    <row r="132" spans="2:5" s="27" customFormat="1" ht="12">
      <c r="B132" s="28"/>
      <c r="C132" s="29"/>
      <c r="D132" s="30"/>
      <c r="E132" s="31"/>
    </row>
    <row r="133" spans="2:5" s="27" customFormat="1" ht="12">
      <c r="B133" s="28"/>
      <c r="C133" s="29"/>
      <c r="D133" s="30"/>
      <c r="E133" s="31"/>
    </row>
    <row r="134" spans="2:5" s="27" customFormat="1" ht="12">
      <c r="B134" s="28"/>
      <c r="C134" s="29"/>
      <c r="D134" s="30"/>
      <c r="E134" s="31"/>
    </row>
    <row r="135" spans="2:5" s="27" customFormat="1" ht="12">
      <c r="B135" s="28"/>
      <c r="C135" s="29"/>
      <c r="D135" s="30"/>
      <c r="E135" s="31"/>
    </row>
    <row r="136" spans="2:5" s="27" customFormat="1" ht="12">
      <c r="B136" s="28"/>
      <c r="C136" s="29"/>
      <c r="D136" s="30"/>
      <c r="E136" s="31"/>
    </row>
    <row r="137" spans="2:5" s="27" customFormat="1" ht="12">
      <c r="B137" s="28"/>
      <c r="C137" s="29"/>
      <c r="D137" s="30"/>
      <c r="E137" s="31"/>
    </row>
    <row r="138" spans="2:5" s="27" customFormat="1" ht="12">
      <c r="B138" s="28"/>
      <c r="C138" s="29"/>
      <c r="D138" s="30"/>
      <c r="E138" s="31"/>
    </row>
    <row r="139" spans="2:5" s="27" customFormat="1" ht="12">
      <c r="B139" s="28"/>
      <c r="C139" s="29"/>
      <c r="D139" s="30"/>
      <c r="E139" s="31"/>
    </row>
    <row r="140" spans="2:5" s="27" customFormat="1" ht="12">
      <c r="B140" s="28"/>
      <c r="C140" s="29"/>
      <c r="D140" s="30"/>
      <c r="E140" s="31"/>
    </row>
    <row r="141" spans="2:5" s="22" customFormat="1" ht="14.25">
      <c r="B141" s="23"/>
      <c r="C141" s="24"/>
      <c r="D141" s="25"/>
      <c r="E141" s="26"/>
    </row>
    <row r="142" spans="2:5" s="22" customFormat="1" ht="14.25">
      <c r="B142" s="23"/>
      <c r="C142" s="24"/>
      <c r="D142" s="25"/>
      <c r="E142" s="26"/>
    </row>
    <row r="143" spans="2:5" s="22" customFormat="1" ht="14.25">
      <c r="B143" s="23"/>
      <c r="C143" s="24"/>
      <c r="D143" s="25"/>
      <c r="E143" s="26"/>
    </row>
    <row r="144" spans="2:5" s="22" customFormat="1" ht="14.25">
      <c r="B144" s="23"/>
      <c r="C144" s="24"/>
      <c r="D144" s="25"/>
      <c r="E144" s="26"/>
    </row>
    <row r="145" spans="2:5" s="22" customFormat="1" ht="14.25">
      <c r="B145" s="23"/>
      <c r="C145" s="24"/>
      <c r="D145" s="25"/>
      <c r="E145" s="26"/>
    </row>
    <row r="146" spans="2:5" s="22" customFormat="1" ht="14.25">
      <c r="B146" s="23"/>
      <c r="C146" s="24"/>
      <c r="D146" s="25"/>
      <c r="E146" s="26"/>
    </row>
    <row r="147" spans="2:5" s="22" customFormat="1" ht="14.25">
      <c r="B147" s="23"/>
      <c r="C147" s="24"/>
      <c r="D147" s="25"/>
      <c r="E147" s="26"/>
    </row>
    <row r="148" spans="2:5" s="22" customFormat="1" ht="14.25">
      <c r="B148" s="23"/>
      <c r="C148" s="24"/>
      <c r="D148" s="25"/>
      <c r="E148" s="26"/>
    </row>
    <row r="149" spans="2:5" s="22" customFormat="1" ht="14.25">
      <c r="B149" s="23"/>
      <c r="C149" s="24"/>
      <c r="D149" s="25"/>
      <c r="E149" s="26"/>
    </row>
    <row r="150" spans="2:5" s="22" customFormat="1" ht="14.25">
      <c r="B150" s="23"/>
      <c r="C150" s="24"/>
      <c r="D150" s="25"/>
      <c r="E150" s="26"/>
    </row>
    <row r="151" spans="2:5" s="22" customFormat="1" ht="14.25">
      <c r="B151" s="23"/>
      <c r="C151" s="24"/>
      <c r="D151" s="25"/>
      <c r="E151" s="26"/>
    </row>
    <row r="152" spans="2:5" s="22" customFormat="1" ht="14.25">
      <c r="B152" s="23"/>
      <c r="C152" s="24"/>
      <c r="D152" s="25"/>
      <c r="E152" s="26"/>
    </row>
    <row r="153" spans="2:5" s="22" customFormat="1" ht="14.25">
      <c r="B153" s="23"/>
      <c r="C153" s="24"/>
      <c r="D153" s="25"/>
      <c r="E153" s="26"/>
    </row>
    <row r="154" spans="2:5" s="22" customFormat="1" ht="14.25">
      <c r="B154" s="23"/>
      <c r="C154" s="24"/>
      <c r="D154" s="25"/>
      <c r="E154" s="26"/>
    </row>
    <row r="155" spans="2:5" s="22" customFormat="1" ht="14.25">
      <c r="B155" s="23"/>
      <c r="C155" s="24"/>
      <c r="D155" s="25"/>
      <c r="E155" s="26"/>
    </row>
    <row r="156" spans="2:5" s="22" customFormat="1" ht="14.25">
      <c r="B156" s="23"/>
      <c r="C156" s="24"/>
      <c r="D156" s="25"/>
      <c r="E156" s="26"/>
    </row>
    <row r="157" spans="2:5" s="22" customFormat="1" ht="14.25">
      <c r="B157" s="23"/>
      <c r="C157" s="24"/>
      <c r="D157" s="25"/>
      <c r="E157" s="26"/>
    </row>
    <row r="158" spans="2:5" s="22" customFormat="1" ht="14.25">
      <c r="B158" s="23"/>
      <c r="C158" s="24"/>
      <c r="D158" s="25"/>
      <c r="E158" s="26"/>
    </row>
    <row r="159" spans="2:5" s="22" customFormat="1" ht="14.25">
      <c r="B159" s="23"/>
      <c r="C159" s="24"/>
      <c r="D159" s="25"/>
      <c r="E159" s="26"/>
    </row>
    <row r="160" spans="2:5" s="22" customFormat="1" ht="14.25">
      <c r="B160" s="23"/>
      <c r="C160" s="24"/>
      <c r="D160" s="25"/>
      <c r="E160" s="26"/>
    </row>
    <row r="161" spans="2:5" s="22" customFormat="1" ht="14.25">
      <c r="B161" s="23"/>
      <c r="C161" s="24"/>
      <c r="D161" s="25"/>
      <c r="E161" s="26"/>
    </row>
    <row r="162" spans="2:5" s="22" customFormat="1" ht="14.25">
      <c r="B162" s="23"/>
      <c r="C162" s="24"/>
      <c r="D162" s="25"/>
      <c r="E162" s="26"/>
    </row>
    <row r="163" spans="2:5" s="22" customFormat="1" ht="14.25">
      <c r="B163" s="23"/>
      <c r="C163" s="24"/>
      <c r="D163" s="25"/>
      <c r="E163" s="26"/>
    </row>
    <row r="164" spans="2:5" s="22" customFormat="1" ht="14.25">
      <c r="B164" s="23"/>
      <c r="C164" s="24"/>
      <c r="D164" s="25"/>
      <c r="E164" s="26"/>
    </row>
    <row r="165" spans="2:5" s="22" customFormat="1" ht="14.25">
      <c r="B165" s="23"/>
      <c r="C165" s="24"/>
      <c r="D165" s="25"/>
      <c r="E165" s="26"/>
    </row>
    <row r="166" spans="2:5" s="22" customFormat="1" ht="14.25">
      <c r="B166" s="23"/>
      <c r="C166" s="24"/>
      <c r="D166" s="25"/>
      <c r="E166" s="26"/>
    </row>
    <row r="167" spans="2:5" s="22" customFormat="1" ht="14.25">
      <c r="B167" s="23"/>
      <c r="C167" s="24"/>
      <c r="D167" s="25"/>
      <c r="E167" s="26"/>
    </row>
    <row r="168" spans="2:5" s="22" customFormat="1" ht="14.25">
      <c r="B168" s="23"/>
      <c r="C168" s="24"/>
      <c r="D168" s="25"/>
      <c r="E168" s="26"/>
    </row>
    <row r="169" spans="2:5" s="22" customFormat="1" ht="14.25">
      <c r="B169" s="23"/>
      <c r="C169" s="24"/>
      <c r="D169" s="25"/>
      <c r="E169" s="26"/>
    </row>
    <row r="170" spans="2:5" s="22" customFormat="1" ht="14.25">
      <c r="B170" s="23"/>
      <c r="C170" s="24"/>
      <c r="D170" s="25"/>
      <c r="E170" s="26"/>
    </row>
    <row r="171" spans="2:5" s="22" customFormat="1" ht="14.25">
      <c r="B171" s="23"/>
      <c r="C171" s="24"/>
      <c r="D171" s="25"/>
      <c r="E171" s="26"/>
    </row>
    <row r="172" spans="2:5" s="22" customFormat="1" ht="14.25">
      <c r="B172" s="23"/>
      <c r="C172" s="24"/>
      <c r="D172" s="25"/>
      <c r="E172" s="26"/>
    </row>
    <row r="173" spans="2:5" s="22" customFormat="1" ht="14.25">
      <c r="B173" s="23"/>
      <c r="C173" s="24"/>
      <c r="D173" s="25"/>
      <c r="E173" s="26"/>
    </row>
    <row r="174" spans="2:5" s="22" customFormat="1" ht="14.25">
      <c r="B174" s="23"/>
      <c r="C174" s="24"/>
      <c r="D174" s="25"/>
      <c r="E174" s="26"/>
    </row>
    <row r="175" spans="2:5" s="22" customFormat="1" ht="14.25">
      <c r="B175" s="23"/>
      <c r="C175" s="24"/>
      <c r="D175" s="25"/>
      <c r="E175" s="26"/>
    </row>
    <row r="176" spans="2:5" s="22" customFormat="1" ht="14.25">
      <c r="B176" s="23"/>
      <c r="C176" s="24"/>
      <c r="D176" s="25"/>
      <c r="E176" s="26"/>
    </row>
    <row r="177" spans="2:5" s="22" customFormat="1" ht="14.25">
      <c r="B177" s="23"/>
      <c r="C177" s="24"/>
      <c r="D177" s="25"/>
      <c r="E177" s="26"/>
    </row>
    <row r="178" spans="2:5" s="22" customFormat="1" ht="14.25">
      <c r="B178" s="23"/>
      <c r="C178" s="24"/>
      <c r="D178" s="25"/>
      <c r="E178" s="26"/>
    </row>
    <row r="179" spans="2:5" s="22" customFormat="1" ht="14.25">
      <c r="B179" s="23"/>
      <c r="C179" s="24"/>
      <c r="D179" s="25"/>
      <c r="E179" s="26"/>
    </row>
    <row r="180" spans="2:5" s="22" customFormat="1" ht="14.25">
      <c r="B180" s="23"/>
      <c r="C180" s="24"/>
      <c r="D180" s="25"/>
      <c r="E180" s="26"/>
    </row>
    <row r="181" spans="2:5" s="22" customFormat="1" ht="14.25">
      <c r="B181" s="23"/>
      <c r="C181" s="24"/>
      <c r="D181" s="25"/>
      <c r="E181" s="26"/>
    </row>
    <row r="182" spans="2:5" s="22" customFormat="1" ht="14.25">
      <c r="B182" s="23"/>
      <c r="C182" s="24"/>
      <c r="D182" s="25"/>
      <c r="E182" s="26"/>
    </row>
    <row r="183" spans="2:5" s="22" customFormat="1" ht="14.25">
      <c r="B183" s="23"/>
      <c r="C183" s="24"/>
      <c r="D183" s="25"/>
      <c r="E183" s="26"/>
    </row>
    <row r="184" spans="2:5" s="22" customFormat="1" ht="14.25">
      <c r="B184" s="23"/>
      <c r="C184" s="24"/>
      <c r="D184" s="25"/>
      <c r="E184" s="26"/>
    </row>
    <row r="185" spans="2:5" s="17" customFormat="1" ht="14.25">
      <c r="B185" s="18"/>
      <c r="C185" s="19"/>
      <c r="D185" s="20"/>
      <c r="E185" s="21"/>
    </row>
    <row r="186" spans="2:5" s="17" customFormat="1" ht="14.25">
      <c r="B186" s="18"/>
      <c r="C186" s="19"/>
      <c r="D186" s="20"/>
      <c r="E186" s="21"/>
    </row>
    <row r="187" spans="2:5" s="17" customFormat="1" ht="14.25">
      <c r="B187" s="18"/>
      <c r="C187" s="19"/>
      <c r="D187" s="20"/>
      <c r="E187" s="21"/>
    </row>
    <row r="188" spans="2:5" s="17" customFormat="1" ht="14.25">
      <c r="B188" s="18"/>
      <c r="C188" s="19"/>
      <c r="D188" s="20"/>
      <c r="E188" s="21"/>
    </row>
    <row r="189" spans="2:5" s="17" customFormat="1" ht="14.25">
      <c r="B189" s="18"/>
      <c r="C189" s="19"/>
      <c r="D189" s="20"/>
      <c r="E189" s="21"/>
    </row>
    <row r="190" spans="2:5" s="17" customFormat="1" ht="14.25">
      <c r="B190" s="18"/>
      <c r="C190" s="19"/>
      <c r="D190" s="20"/>
      <c r="E190" s="21"/>
    </row>
    <row r="191" spans="2:5" s="17" customFormat="1" ht="14.25">
      <c r="B191" s="18"/>
      <c r="C191" s="19"/>
      <c r="D191" s="20"/>
      <c r="E191" s="21"/>
    </row>
    <row r="192" spans="2:5" s="17" customFormat="1" ht="14.25">
      <c r="B192" s="18"/>
      <c r="C192" s="19"/>
      <c r="D192" s="20"/>
      <c r="E192" s="21"/>
    </row>
    <row r="193" spans="2:5" s="17" customFormat="1" ht="14.25">
      <c r="B193" s="18"/>
      <c r="C193" s="19"/>
      <c r="D193" s="20"/>
      <c r="E193" s="21"/>
    </row>
    <row r="194" spans="2:5" s="17" customFormat="1" ht="14.25">
      <c r="B194" s="18"/>
      <c r="C194" s="19"/>
      <c r="D194" s="20"/>
      <c r="E194" s="21"/>
    </row>
    <row r="195" spans="2:5" s="17" customFormat="1" ht="14.25">
      <c r="B195" s="18"/>
      <c r="C195" s="19"/>
      <c r="D195" s="20"/>
      <c r="E195" s="21"/>
    </row>
    <row r="196" spans="2:5" s="17" customFormat="1" ht="14.25">
      <c r="B196" s="18"/>
      <c r="C196" s="19"/>
      <c r="D196" s="20"/>
      <c r="E196" s="21"/>
    </row>
    <row r="197" spans="2:5" s="17" customFormat="1" ht="14.25">
      <c r="B197" s="18"/>
      <c r="C197" s="19"/>
      <c r="D197" s="20"/>
      <c r="E197" s="21"/>
    </row>
  </sheetData>
  <sheetProtection/>
  <mergeCells count="3">
    <mergeCell ref="A3:E3"/>
    <mergeCell ref="A5:E5"/>
    <mergeCell ref="A4:E4"/>
  </mergeCells>
  <printOptions horizontalCentered="1"/>
  <pageMargins left="0.5118055555555555" right="0.66875" top="0.5" bottom="0.4395833333333333" header="0.5118055555555555" footer="0.4722222222222222"/>
  <pageSetup horizontalDpi="300" verticalDpi="300" orientation="portrait" paperSize="9" scale="49" r:id="rId1"/>
  <colBreaks count="1" manualBreakCount="1">
    <brk id="5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2011-05-24T12:09:44Z</cp:lastPrinted>
  <dcterms:created xsi:type="dcterms:W3CDTF">2001-04-17T09:22:45Z</dcterms:created>
  <dcterms:modified xsi:type="dcterms:W3CDTF">2011-05-24T13:11:54Z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